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Калькуляция" sheetId="1" state="visible" r:id="rId1"/>
    <sheet name="Распределение" sheetId="2" state="visible" r:id="rId2"/>
    <sheet name="Образец" sheetId="3" state="visible" r:id="rId3"/>
    <sheet name="Как пользоваться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5">
    <fill>
      <patternFill/>
    </fill>
    <fill>
      <patternFill patternType="gray125"/>
    </fill>
    <fill>
      <patternFill patternType="solid">
        <fgColor rgb="00FFF0E9"/>
      </patternFill>
    </fill>
    <fill>
      <patternFill patternType="solid">
        <fgColor rgb="00EFEDEA"/>
      </patternFill>
    </fill>
    <fill>
      <patternFill patternType="solid">
        <fgColor rgb="00F7F6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0" fillId="2" borderId="0" pivotButton="0" quotePrefix="0" xfId="0"/>
    <xf numFmtId="0" fontId="2" fillId="3" borderId="0" applyAlignment="1" pivotButton="0" quotePrefix="0" xfId="0">
      <alignment vertical="center" wrapText="1"/>
    </xf>
    <xf numFmtId="0" fontId="0" fillId="4" borderId="0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15" customWidth="1" min="3" max="3"/>
    <col width="18" customWidth="1" min="4" max="4"/>
    <col width="15" customWidth="1" min="5" max="5"/>
    <col width="20" customWidth="1" min="6" max="6"/>
    <col width="12" customWidth="1" min="7" max="7"/>
    <col width="13" customWidth="1" min="8" max="8"/>
    <col width="14" customWidth="1" min="9" max="9"/>
  </cols>
  <sheetData>
    <row r="1">
      <c r="A1" s="1" t="inlineStr">
        <is>
          <t>Калькуляция изделия</t>
        </is>
      </c>
    </row>
    <row r="3">
      <c r="A3" s="2" t="inlineStr">
        <is>
          <t>Маржа, %</t>
        </is>
      </c>
      <c r="B3" s="3" t="n">
        <v>40</v>
      </c>
    </row>
    <row r="5" ht="30" customHeight="1">
      <c r="A5" s="4" t="inlineStr">
        <is>
          <t>Изделие</t>
        </is>
      </c>
      <c r="B5" s="4" t="inlineStr">
        <is>
          <t>Количество</t>
        </is>
      </c>
      <c r="C5" s="4" t="inlineStr">
        <is>
          <t>Материал прямой</t>
        </is>
      </c>
      <c r="D5" s="4" t="inlineStr">
        <is>
          <t>Материал распределяемый</t>
        </is>
      </c>
      <c r="E5" s="4" t="inlineStr">
        <is>
          <t>Труд по операциям</t>
        </is>
      </c>
      <c r="F5" s="4" t="inlineStr">
        <is>
          <t>Затраты без прямого отнесения</t>
        </is>
      </c>
      <c r="G5" s="4" t="inlineStr">
        <is>
          <t>Итого</t>
        </is>
      </c>
      <c r="H5" s="4" t="inlineStr">
        <is>
          <t>За штуку</t>
        </is>
      </c>
      <c r="I5" s="4" t="inlineStr">
        <is>
          <t>Цена при марже</t>
        </is>
      </c>
    </row>
    <row r="6">
      <c r="G6" s="5">
        <f>IF(B6="","",SUM(C6:F6))</f>
        <v/>
      </c>
      <c r="H6" s="5">
        <f>IF(OR(B6="",G6=""),"",G6/B6)</f>
        <v/>
      </c>
      <c r="I6" s="5">
        <f>IF(H6="","",H6/(1-B3/100))</f>
        <v/>
      </c>
    </row>
    <row r="7">
      <c r="G7" s="5">
        <f>IF(B7="","",SUM(C7:F7))</f>
        <v/>
      </c>
      <c r="H7" s="5">
        <f>IF(OR(B7="",G7=""),"",G7/B7)</f>
        <v/>
      </c>
      <c r="I7" s="5">
        <f>IF(H7="","",H7/(1-B3/100))</f>
        <v/>
      </c>
    </row>
    <row r="8">
      <c r="G8" s="5">
        <f>IF(B8="","",SUM(C8:F8))</f>
        <v/>
      </c>
      <c r="H8" s="5">
        <f>IF(OR(B8="",G8=""),"",G8/B8)</f>
        <v/>
      </c>
      <c r="I8" s="5">
        <f>IF(H8="","",H8/(1-B3/100))</f>
        <v/>
      </c>
    </row>
    <row r="9">
      <c r="G9" s="5">
        <f>IF(B9="","",SUM(C9:F9))</f>
        <v/>
      </c>
      <c r="H9" s="5">
        <f>IF(OR(B9="",G9=""),"",G9/B9)</f>
        <v/>
      </c>
      <c r="I9" s="5">
        <f>IF(H9="","",H9/(1-B3/100))</f>
        <v/>
      </c>
    </row>
    <row r="10">
      <c r="G10" s="5">
        <f>IF(B10="","",SUM(C10:F10))</f>
        <v/>
      </c>
      <c r="H10" s="5">
        <f>IF(OR(B10="",G10=""),"",G10/B10)</f>
        <v/>
      </c>
      <c r="I10" s="5">
        <f>IF(H10="","",H10/(1-B3/100))</f>
        <v/>
      </c>
    </row>
    <row r="11">
      <c r="G11" s="5">
        <f>IF(B11="","",SUM(C11:F11))</f>
        <v/>
      </c>
      <c r="H11" s="5">
        <f>IF(OR(B11="",G11=""),"",G11/B11)</f>
        <v/>
      </c>
      <c r="I11" s="5">
        <f>IF(H11="","",H11/(1-B3/100))</f>
        <v/>
      </c>
    </row>
    <row r="12">
      <c r="G12" s="5">
        <f>IF(B12="","",SUM(C12:F12))</f>
        <v/>
      </c>
      <c r="H12" s="5">
        <f>IF(OR(B12="",G12=""),"",G12/B12)</f>
        <v/>
      </c>
      <c r="I12" s="5">
        <f>IF(H12="","",H12/(1-B3/100))</f>
        <v/>
      </c>
    </row>
    <row r="13">
      <c r="G13" s="5">
        <f>IF(B13="","",SUM(C13:F13))</f>
        <v/>
      </c>
      <c r="H13" s="5">
        <f>IF(OR(B13="",G13=""),"",G13/B13)</f>
        <v/>
      </c>
      <c r="I13" s="5">
        <f>IF(H13="","",H13/(1-B3/100))</f>
        <v/>
      </c>
    </row>
    <row r="14">
      <c r="G14" s="5">
        <f>IF(B14="","",SUM(C14:F14))</f>
        <v/>
      </c>
      <c r="H14" s="5">
        <f>IF(OR(B14="",G14=""),"",G14/B14)</f>
        <v/>
      </c>
      <c r="I14" s="5">
        <f>IF(H14="","",H14/(1-B3/100))</f>
        <v/>
      </c>
    </row>
    <row r="15">
      <c r="G15" s="5">
        <f>IF(B15="","",SUM(C15:F15))</f>
        <v/>
      </c>
      <c r="H15" s="5">
        <f>IF(OR(B15="",G15=""),"",G15/B15)</f>
        <v/>
      </c>
      <c r="I15" s="5">
        <f>IF(H15="","",H15/(1-B3/100))</f>
        <v/>
      </c>
    </row>
    <row r="17">
      <c r="A17" s="2" t="inlineStr">
        <is>
          <t>Итого</t>
        </is>
      </c>
      <c r="C17" s="5">
        <f>SUM(C6:C15)</f>
        <v/>
      </c>
      <c r="D17" s="5">
        <f>SUM(D6:D15)</f>
        <v/>
      </c>
      <c r="E17" s="5">
        <f>SUM(E6:E15)</f>
        <v/>
      </c>
      <c r="F17" s="5">
        <f>SUM(F6:F15)</f>
        <v/>
      </c>
      <c r="G17" s="5">
        <f>SUM(G6:G15)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16" customWidth="1" min="1" max="1"/>
    <col width="20" customWidth="1" min="2" max="2"/>
    <col width="14" customWidth="1" min="3" max="3"/>
    <col width="24" customWidth="1" min="4" max="4"/>
    <col width="40" customWidth="1" min="5" max="5"/>
  </cols>
  <sheetData>
    <row r="1">
      <c r="A1" s="1" t="inlineStr">
        <is>
          <t>Как разносить затраты, у которых нет прямой нормы на изделие</t>
        </is>
      </c>
    </row>
    <row r="3" ht="30" customHeight="1">
      <c r="A3" s="4" t="inlineStr">
        <is>
          <t>Способ</t>
        </is>
      </c>
      <c r="B3" s="4" t="inlineStr">
        <is>
          <t>Статья затрат</t>
        </is>
      </c>
      <c r="C3" s="4" t="inlineStr">
        <is>
          <t>Сумма на заказ</t>
        </is>
      </c>
      <c r="D3" s="4" t="inlineStr">
        <is>
          <t>Признак распределения</t>
        </is>
      </c>
      <c r="E3" s="4" t="inlineStr">
        <is>
          <t>Комментарий</t>
        </is>
      </c>
    </row>
    <row r="4">
      <c r="A4" t="inlineStr">
        <is>
          <t>Прямо</t>
        </is>
      </c>
      <c r="B4" t="inlineStr">
        <is>
          <t>Лист / труба / краска</t>
        </is>
      </c>
      <c r="D4" t="inlineStr">
        <is>
          <t>—</t>
        </is>
      </c>
      <c r="E4" t="inlineStr">
        <is>
          <t>Норма на изделие уже есть — делить не нужно, см. лист «Образец», колонка «Материал прямой»</t>
        </is>
      </c>
    </row>
    <row r="5">
      <c r="A5" t="inlineStr">
        <is>
          <t>По признаку</t>
        </is>
      </c>
      <c r="B5" t="inlineStr">
        <is>
          <t>пример: статья с внешним признаком</t>
        </is>
      </c>
      <c r="C5" t="n">
        <v>0</v>
      </c>
      <c r="D5" t="inlineStr">
        <is>
          <t>время операции</t>
        </is>
      </c>
      <c r="E5" t="inlineStr">
        <is>
          <t>Шаблон метода для статьи, у которой есть измеримый признак (время, вес и т.п.) — на заказе 26-031 такой статьи не было, все материалы с нормой разнесены прямо</t>
        </is>
      </c>
    </row>
    <row r="6">
      <c r="A6" t="inlineStr">
        <is>
          <t>Пропорционально труду</t>
        </is>
      </c>
      <c r="B6" t="inlineStr">
        <is>
          <t>Метизы</t>
        </is>
      </c>
      <c r="C6" t="n">
        <v>6180</v>
      </c>
      <c r="D6" t="inlineStr">
        <is>
          <t>труд изделия</t>
        </is>
      </c>
      <c r="E6" t="inlineStr">
        <is>
          <t>Крепёж комплектом на заказ, нормы на изделие нет — способ, которым разнесено в «Образце»</t>
        </is>
      </c>
    </row>
    <row r="7">
      <c r="A7" t="inlineStr">
        <is>
          <t>Пропорционально труду</t>
        </is>
      </c>
      <c r="B7" t="inlineStr">
        <is>
          <t>Наладка</t>
        </is>
      </c>
      <c r="C7" t="n">
        <v>2325</v>
      </c>
      <c r="D7" t="inlineStr">
        <is>
          <t>труд изделия</t>
        </is>
      </c>
      <c r="E7" t="inlineStr">
        <is>
          <t>Привязана к участку, не к изделию</t>
        </is>
      </c>
    </row>
    <row r="8">
      <c r="A8" t="inlineStr">
        <is>
          <t>Альтернатива (сравнение)</t>
        </is>
      </c>
      <c r="B8" t="inlineStr">
        <is>
          <t>Метизы, поштучно</t>
        </is>
      </c>
      <c r="C8" t="n">
        <v>6180</v>
      </c>
      <c r="D8" t="inlineStr">
        <is>
          <t>количество штук</t>
        </is>
      </c>
      <c r="E8" t="inlineStr">
        <is>
          <t>6 180 / 15 изделий = 412 ₽/шт вместо распределения по труду — себестоимость ступени меняется на 156,39 ₽/шт, другой способ — другая цена</t>
        </is>
      </c>
    </row>
  </sheetData>
  <dataValidations count="1">
    <dataValidation sqref="D4 D5 D6 D7 D8" showDropDown="0" showInputMessage="0" showErrorMessage="0" allowBlank="0" type="list">
      <formula1>"труд изделия,время операции,количество штук"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15" customWidth="1" min="3" max="3"/>
    <col width="18" customWidth="1" min="4" max="4"/>
    <col width="15" customWidth="1" min="5" max="5"/>
    <col width="20" customWidth="1" min="6" max="6"/>
    <col width="12" customWidth="1" min="7" max="7"/>
    <col width="13" customWidth="1" min="8" max="8"/>
    <col width="14" customWidth="1" min="9" max="9"/>
  </cols>
  <sheetData>
    <row r="1">
      <c r="A1" s="1" t="inlineStr">
        <is>
          <t>Образец: заказ 26-031 «Лестница маршевая»</t>
        </is>
      </c>
    </row>
    <row r="3">
      <c r="A3" s="2" t="inlineStr">
        <is>
          <t>Маржа, %</t>
        </is>
      </c>
      <c r="B3" s="3" t="n">
        <v>40</v>
      </c>
    </row>
    <row r="5" ht="30" customHeight="1">
      <c r="A5" s="4" t="inlineStr">
        <is>
          <t>Изделие</t>
        </is>
      </c>
      <c r="B5" s="4" t="inlineStr">
        <is>
          <t>Количество</t>
        </is>
      </c>
      <c r="C5" s="4" t="inlineStr">
        <is>
          <t>Материал прямой</t>
        </is>
      </c>
      <c r="D5" s="4" t="inlineStr">
        <is>
          <t>Материал распределяемый</t>
        </is>
      </c>
      <c r="E5" s="4" t="inlineStr">
        <is>
          <t>Труд по операциям</t>
        </is>
      </c>
      <c r="F5" s="4" t="inlineStr">
        <is>
          <t>Затраты без прямого отнесения</t>
        </is>
      </c>
      <c r="G5" s="4" t="inlineStr">
        <is>
          <t>Итого</t>
        </is>
      </c>
      <c r="H5" s="4" t="inlineStr">
        <is>
          <t>За штуку</t>
        </is>
      </c>
      <c r="I5" s="4" t="inlineStr">
        <is>
          <t>Цена при марже</t>
        </is>
      </c>
    </row>
    <row r="6">
      <c r="A6" t="inlineStr">
        <is>
          <t>Тетива</t>
        </is>
      </c>
      <c r="B6" t="n">
        <v>2</v>
      </c>
      <c r="C6" t="n">
        <v>11280</v>
      </c>
      <c r="D6" t="n">
        <v>1124.27</v>
      </c>
      <c r="E6" t="n">
        <v>9302.5</v>
      </c>
      <c r="F6" t="n">
        <v>422.96</v>
      </c>
      <c r="G6" s="5">
        <f>SUM(C6:F6)</f>
        <v/>
      </c>
      <c r="H6" s="5">
        <f>ROUND(G6/B6,2)</f>
        <v/>
      </c>
      <c r="I6" s="5">
        <f>ROUND(H6/(1-$B$3/100),2)</f>
        <v/>
      </c>
    </row>
    <row r="7">
      <c r="A7" t="inlineStr">
        <is>
          <t>Ступень</t>
        </is>
      </c>
      <c r="B7" t="n">
        <v>12</v>
      </c>
      <c r="C7" t="n">
        <v>53280</v>
      </c>
      <c r="D7" t="n">
        <v>3067.34</v>
      </c>
      <c r="E7" t="n">
        <v>25380</v>
      </c>
      <c r="F7" t="n">
        <v>1153.98</v>
      </c>
      <c r="G7" s="5">
        <f>SUM(C7:F7)</f>
        <v/>
      </c>
      <c r="H7" s="5">
        <f>ROUND(G7/B7,2)</f>
        <v/>
      </c>
      <c r="I7" s="5">
        <f>ROUND(H7/(1-$B$3/100),2)</f>
        <v/>
      </c>
    </row>
    <row r="8">
      <c r="A8" t="inlineStr">
        <is>
          <t>Ограждение</t>
        </is>
      </c>
      <c r="B8" t="n">
        <v>1</v>
      </c>
      <c r="C8" t="n">
        <v>21600</v>
      </c>
      <c r="D8" t="n">
        <v>1988.39</v>
      </c>
      <c r="E8" t="n">
        <v>16452.5</v>
      </c>
      <c r="F8" t="n">
        <v>748.0599999999999</v>
      </c>
      <c r="G8" s="5">
        <f>SUM(C8:F8)</f>
        <v/>
      </c>
      <c r="H8" s="5">
        <f>ROUND(G8/B8,2)</f>
        <v/>
      </c>
      <c r="I8" s="5">
        <f>ROUND(H8/(1-$B$3/100),2)</f>
        <v/>
      </c>
    </row>
    <row r="10">
      <c r="A10" s="2" t="inlineStr">
        <is>
          <t>Итого</t>
        </is>
      </c>
      <c r="C10" s="5">
        <f>SUM(C6:C8)</f>
        <v/>
      </c>
      <c r="D10" s="5">
        <f>SUM(D6:D8)</f>
        <v/>
      </c>
      <c r="E10" s="5">
        <f>SUM(E6:E8)</f>
        <v/>
      </c>
      <c r="F10" s="5">
        <f>SUM(F6:F8)</f>
        <v/>
      </c>
      <c r="G10" s="5">
        <f>SUM(G6:G8)</f>
        <v/>
      </c>
    </row>
    <row r="12">
      <c r="A12" s="2" t="inlineStr">
        <is>
          <t>Проверка: выручка при марже (от итога)</t>
        </is>
      </c>
      <c r="G12" s="5">
        <f>ROUND(G10/(1-$B$3/100),2)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4" customWidth="1" min="1" max="1"/>
    <col width="92" customWidth="1" min="2" max="2"/>
  </cols>
  <sheetData>
    <row r="1">
      <c r="A1" s="1" t="inlineStr">
        <is>
          <t>Как пользоваться калькуляцией</t>
        </is>
      </c>
    </row>
    <row r="4">
      <c r="A4" t="n">
        <v>1</v>
      </c>
      <c r="B4" s="6" t="inlineStr">
        <is>
          <t>На листе «Калькуляция» впишите изделие, количество и четыре статьи: материал прямой (есть норма на штуку), материал распределяемый, труд по операциям, затраты без прямого отнесения — «Итого», «За штуку» и «Цена при марже» посчитаются сами.</t>
        </is>
      </c>
    </row>
    <row r="5">
      <c r="A5" t="n">
        <v>2</v>
      </c>
      <c r="B5" s="6" t="inlineStr">
        <is>
          <t>Маржа — одна ячейка-параметр (B3), меняете один раз для всего листа.</t>
        </is>
      </c>
    </row>
    <row r="6">
      <c r="A6" t="n">
        <v>3</v>
      </c>
      <c r="B6" s="6" t="inlineStr">
        <is>
          <t>Лист «Распределение» — три способа разнести затраты без прямой нормы: прямо (есть норма — делить не надо), по признаку (например, по времени операции) и пропорционально труду изделия. Признак выбирается из списка.</t>
        </is>
      </c>
    </row>
    <row r="7">
      <c r="A7" t="n">
        <v>4</v>
      </c>
      <c r="B7" s="6" t="inlineStr">
        <is>
          <t>Лист «Образец» — тот же расчёт на заказе 26-031: себестоимость 145 800 ₽, цены при марже 40% — 18 441 / 11 511 / 67 982 ₽, сумма ровно 243 000 ₽.</t>
        </is>
      </c>
    </row>
    <row r="8">
      <c r="A8" t="n">
        <v>5</v>
      </c>
      <c r="B8" s="6" t="inlineStr">
        <is>
          <t>Способ разнесения — решение человека, не формулы: другой признак даёт другую себестоимость и другую цену на то же изделие.</t>
        </is>
      </c>
    </row>
    <row r="10">
      <c r="B10" s="6" t="inlineStr">
        <is>
          <t>Когда изделий в заказе много и у каждого свой маршрут — посмотрите Цех360: https://ceh360.ru/?utm_source=blog&amp;utm_medium=xlsx&amp;utm_campaign=kalkulyaciya-izdeliya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2026-10-09T08:14:15Z</dcterms:created>
  <dcterms:modified xsi:type="dcterms:W3CDTF">2026-10-09T08:14:15Z</dcterms:modified>
</cp:coreProperties>
</file>