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равнение" sheetId="1" state="visible" r:id="rId1"/>
    <sheet name="Ручной учё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FFEFEDEA"/>
      </patternFill>
    </fill>
    <fill>
      <patternFill patternType="solid">
        <fgColor rgb="FFF7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3" fontId="0" fillId="0" borderId="0" applyAlignment="1" pivotButton="0" quotePrefix="0" xfId="0">
      <alignment/>
    </xf>
    <xf numFmtId="0" fontId="0" fillId="0" borderId="0" applyAlignment="1" pivotButton="0" quotePrefix="0" xfId="0">
      <alignment/>
    </xf>
    <xf numFmtId="1" fontId="0" fillId="0" borderId="0" applyAlignment="1" pivotButton="0" quotePrefix="0" xfId="0">
      <alignment/>
    </xf>
    <xf numFmtId="3" fontId="0" fillId="3" borderId="0" applyAlignment="1" pivotButton="0" quotePrefix="0" xfId="0">
      <alignment/>
    </xf>
    <xf numFmtId="164" fontId="0" fillId="0" borderId="0" applyAlignment="1" pivotButton="0" quotePrefix="0" xfId="0">
      <alignment/>
    </xf>
    <xf numFmtId="165" fontId="0" fillId="0" borderId="0" applyAlignment="1" pivotButton="0" quotePrefix="0" xfId="0">
      <alignment/>
    </xf>
    <xf numFmtId="0" fontId="2" fillId="0" borderId="0" pivotButton="0" quotePrefix="0" xfId="0"/>
    <xf numFmtId="3" fontId="2" fillId="3" borderId="0" applyAlignment="1" pivotButton="0" quotePrefix="0" xfId="0">
      <alignment/>
    </xf>
    <xf numFmtId="3" fontId="0" fillId="3" borderId="0" pivotButton="0" quotePrefix="0" xfId="0"/>
    <xf numFmtId="1" fontId="0" fillId="0" borderId="0" pivotButton="0" quotePrefix="0" xfId="0"/>
    <xf numFmtId="3" fontId="0" fillId="0" borderId="0" pivotButton="0" quotePrefix="0" xfId="0"/>
    <xf numFmtId="165" fontId="0" fillId="3" borderId="0" pivotButton="0" quotePrefix="0" xfId="0"/>
    <xf numFmtId="3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26" customWidth="1" min="2" max="2"/>
    <col width="26" customWidth="1" min="3" max="3"/>
    <col width="26" customWidth="1" min="4" max="4"/>
    <col width="44" customWidth="1" min="5" max="5"/>
  </cols>
  <sheetData>
    <row r="1">
      <c r="A1" s="1" t="inlineStr">
        <is>
          <t>Калькулятор стоимости программы на год</t>
        </is>
      </c>
    </row>
    <row r="2">
      <c r="A2" t="inlineStr">
        <is>
          <t>Три варианта рядом. Белые ячейки — ввод, серые считаются сами. Вариант А заполнен примером цеха на 12 человек (3 в офисе, 9 у станков), Б и В — пустые, впишите свои.</t>
        </is>
      </c>
    </row>
    <row r="4">
      <c r="A4" s="2" t="inlineStr">
        <is>
          <t>Показатель</t>
        </is>
      </c>
      <c r="B4" s="2" t="inlineStr">
        <is>
          <t>Вариант А</t>
        </is>
      </c>
      <c r="C4" s="2" t="inlineStr">
        <is>
          <t>Вариант Б</t>
        </is>
      </c>
      <c r="D4" s="2" t="inlineStr">
        <is>
          <t>Вариант В</t>
        </is>
      </c>
      <c r="E4" s="2" t="inlineStr">
        <is>
          <t>Пояснение</t>
        </is>
      </c>
    </row>
    <row r="5">
      <c r="A5" t="inlineStr">
        <is>
          <t>Название варианта</t>
        </is>
      </c>
      <c r="B5" s="3" t="inlineStr">
        <is>
          <t>Цех360, «Команда» — по ceh360.ru/tarify на 27.10.2026</t>
        </is>
      </c>
      <c r="C5" s="3" t="n"/>
      <c r="D5" s="3" t="n"/>
      <c r="E5" t="inlineStr">
        <is>
          <t>как назвать вариант для себя</t>
        </is>
      </c>
    </row>
    <row r="6">
      <c r="A6" t="inlineStr">
        <is>
          <t>Цена, ₽</t>
        </is>
      </c>
      <c r="B6" s="4" t="n">
        <v>9900</v>
      </c>
      <c r="C6" s="4" t="n"/>
      <c r="D6" s="4" t="n"/>
      <c r="E6" t="inlineStr">
        <is>
          <t>из прайса: за месяц</t>
        </is>
      </c>
    </row>
    <row r="7">
      <c r="A7" t="inlineStr">
        <is>
          <t>Цена указана</t>
        </is>
      </c>
      <c r="B7" s="5" t="inlineStr">
        <is>
          <t>за компанию</t>
        </is>
      </c>
      <c r="C7" s="5" t="n"/>
      <c r="D7" s="5" t="n"/>
      <c r="E7" t="inlineStr">
        <is>
          <t>за компанию (тариф) или за человека</t>
        </is>
      </c>
    </row>
    <row r="8">
      <c r="A8" t="inlineStr">
        <is>
          <t>За кого платят</t>
        </is>
      </c>
      <c r="B8" s="5" t="inlineStr">
        <is>
          <t>все</t>
        </is>
      </c>
      <c r="C8" s="5" t="n"/>
      <c r="D8" s="5" t="n"/>
      <c r="E8" t="inlineStr">
        <is>
          <t>все сотрудники или только учётные записи с почтой</t>
        </is>
      </c>
    </row>
    <row r="9">
      <c r="A9" t="inlineStr">
        <is>
          <t>Сколько человек считается</t>
        </is>
      </c>
      <c r="B9" s="6" t="n">
        <v>12</v>
      </c>
      <c r="C9" s="6" t="n"/>
      <c r="D9" s="6" t="n"/>
      <c r="E9" t="inlineStr">
        <is>
          <t>по ответу на строку выше; в примере все 12, включая рабочих по PIN</t>
        </is>
      </c>
    </row>
    <row r="10">
      <c r="A10" t="inlineStr">
        <is>
          <t>Подписка в месяц, ₽</t>
        </is>
      </c>
      <c r="B10" s="7">
        <f>IF(B6="","",IF(B7="за человека",B6*B9,B6))</f>
        <v/>
      </c>
      <c r="C10" s="7">
        <f>IF(C6="","",IF(C7="за человека",C6*C9,C6))</f>
        <v/>
      </c>
      <c r="D10" s="7">
        <f>IF(D6="","",IF(D7="за человека",D6*D9,D6))</f>
        <v/>
      </c>
      <c r="E10" t="inlineStr">
        <is>
          <t>за человека — цена × число людей</t>
        </is>
      </c>
    </row>
    <row r="11">
      <c r="A11" t="inlineStr">
        <is>
          <t>Оплата</t>
        </is>
      </c>
      <c r="B11" s="5" t="inlineStr">
        <is>
          <t>год</t>
        </is>
      </c>
      <c r="C11" s="5" t="n"/>
      <c r="D11" s="5" t="n"/>
      <c r="E11" t="inlineStr">
        <is>
          <t>месяц или год</t>
        </is>
      </c>
    </row>
    <row r="12">
      <c r="A12" t="inlineStr">
        <is>
          <t>Скидка при оплате за год</t>
        </is>
      </c>
      <c r="B12" s="8" t="n">
        <v>0.1666666666666667</v>
      </c>
      <c r="C12" s="8" t="n"/>
      <c r="D12" s="8" t="n"/>
      <c r="E12" t="inlineStr">
        <is>
          <t>в примере год = 10 месяцев из 12, то есть 16,7 %</t>
        </is>
      </c>
    </row>
    <row r="13">
      <c r="A13" t="inlineStr">
        <is>
          <t>Подписка за 12 месяцев, ₽</t>
        </is>
      </c>
      <c r="B13" s="7">
        <f>IF(B10="","",ROUND(B10*12*(1-IF(B11="год",B12,0)),0))</f>
        <v/>
      </c>
      <c r="C13" s="7">
        <f>IF(C10="","",ROUND(C10*12*(1-IF(C11="год",C12,0)),0))</f>
        <v/>
      </c>
      <c r="D13" s="7">
        <f>IF(D10="","",ROUND(D10*12*(1-IF(D11="год",D12,0)),0))</f>
        <v/>
      </c>
      <c r="E13" t="inlineStr">
        <is>
          <t>повторяется каждый год</t>
        </is>
      </c>
    </row>
    <row r="14">
      <c r="A14" t="inlineStr">
        <is>
          <t>Запуск и внедрение, ₽</t>
        </is>
      </c>
      <c r="B14" s="4" t="n">
        <v>0</v>
      </c>
      <c r="C14" s="4" t="n"/>
      <c r="D14" s="4" t="n"/>
      <c r="E14" t="inlineStr">
        <is>
          <t>в примере — Базовое внедрение, на 27.10.2026 — 0 ₽</t>
        </is>
      </c>
    </row>
    <row r="15">
      <c r="A15" t="inlineStr">
        <is>
          <t>Перенос данных, ₽</t>
        </is>
      </c>
      <c r="B15" s="4" t="n">
        <v>0</v>
      </c>
      <c r="C15" s="4" t="n"/>
      <c r="D15" s="4" t="n"/>
      <c r="E15" t="inlineStr">
        <is>
          <t>если переносят ваши люди — их часы × ставка</t>
        </is>
      </c>
    </row>
    <row r="16">
      <c r="A16" t="inlineStr">
        <is>
          <t>Обучение, часов</t>
        </is>
      </c>
      <c r="B16" s="9" t="n">
        <v>0</v>
      </c>
      <c r="C16" s="9" t="n"/>
      <c r="D16" s="9" t="n"/>
      <c r="E16" t="inlineStr">
        <is>
          <t>часы мастера и менеджера на созвонах и разборе</t>
        </is>
      </c>
    </row>
    <row r="17">
      <c r="A17" t="inlineStr">
        <is>
          <t>Стоимость часа обучающихся, ₽/ч</t>
        </is>
      </c>
      <c r="B17" s="4" t="n">
        <v>775</v>
      </c>
      <c r="C17" s="4" t="n"/>
      <c r="D17" s="4" t="n"/>
      <c r="E17" t="inlineStr">
        <is>
          <t>в примере — 775 ₽/ч, самая низкая ставка из статьи про часовую ставку рабочего</t>
        </is>
      </c>
    </row>
    <row r="18">
      <c r="A18" t="inlineStr">
        <is>
          <t>Обучение, ₽</t>
        </is>
      </c>
      <c r="B18" s="7">
        <f>IF(B16="","",B16*B17)</f>
        <v/>
      </c>
      <c r="C18" s="7">
        <f>IF(C16="","",C16*C17)</f>
        <v/>
      </c>
      <c r="D18" s="7">
        <f>IF(D16="","",D16*D17)</f>
        <v/>
      </c>
      <c r="E18" t="inlineStr">
        <is>
          <t>часы × ставка</t>
        </is>
      </c>
    </row>
    <row r="19">
      <c r="A19" t="inlineStr">
        <is>
          <t>Разовые расходы, ₽</t>
        </is>
      </c>
      <c r="B19" s="7">
        <f>IF(B6="","",SUM(B14,B15,B18))</f>
        <v/>
      </c>
      <c r="C19" s="7">
        <f>IF(C6="","",SUM(C14,C15,C18))</f>
        <v/>
      </c>
      <c r="D19" s="7">
        <f>IF(D6="","",SUM(D14,D15,D18))</f>
        <v/>
      </c>
      <c r="E19" t="inlineStr">
        <is>
          <t>платятся один раз, в первый год</t>
        </is>
      </c>
    </row>
    <row r="20">
      <c r="A20" s="10" t="inlineStr">
        <is>
          <t>ИТОГ за первый год, ₽</t>
        </is>
      </c>
      <c r="B20" s="11">
        <f>IF(B6="","",B13+B19)</f>
        <v/>
      </c>
      <c r="C20" s="11">
        <f>IF(C6="","",C13+C19)</f>
        <v/>
      </c>
      <c r="D20" s="11">
        <f>IF(D6="","",D13+D19)</f>
        <v/>
      </c>
      <c r="E20" t="inlineStr">
        <is>
          <t>подписка + разовые</t>
        </is>
      </c>
    </row>
    <row r="21">
      <c r="A21" t="inlineStr">
        <is>
          <t>В пересчёте на месяц, ₽</t>
        </is>
      </c>
      <c r="B21" s="7">
        <f>IF(B6="","",B20/12)</f>
        <v/>
      </c>
      <c r="C21" s="7">
        <f>IF(C6="","",C20/12)</f>
        <v/>
      </c>
      <c r="D21" s="7">
        <f>IF(D6="","",D20/12)</f>
        <v/>
      </c>
      <c r="E21" t="inlineStr">
        <is>
          <t>итог ÷ 12</t>
        </is>
      </c>
    </row>
    <row r="22">
      <c r="A22" t="inlineStr">
        <is>
          <t>Второй год, ₽</t>
        </is>
      </c>
      <c r="B22" s="7">
        <f>IF(B6="","",B13)</f>
        <v/>
      </c>
      <c r="C22" s="7">
        <f>IF(C6="","",C13)</f>
        <v/>
      </c>
      <c r="D22" s="7">
        <f>IF(D6="","",D13)</f>
        <v/>
      </c>
      <c r="E22" t="inlineStr">
        <is>
          <t>без разовых расходов</t>
        </is>
      </c>
    </row>
    <row r="24">
      <c r="A24" t="inlineStr">
        <is>
          <t>Для сравнения: ручной учёт сейчас, ₽ за год</t>
        </is>
      </c>
      <c r="B24" s="12">
        <f>'Ручной учёт'!B10</f>
        <v/>
      </c>
      <c r="E24" t="inlineStr">
        <is>
          <t>с листа «Ручной учёт»</t>
        </is>
      </c>
    </row>
    <row r="26">
      <c r="A26" t="inlineStr">
        <is>
          <t>Тарифы Цех360 и регистрация на 14 дней без карты: https://ceh360.ru/tarify?utm_source=blog&amp;utm_medium=xlsx&amp;utm_campaign=skolko-stoit-programma-dlya-proizvodstva</t>
        </is>
      </c>
    </row>
    <row r="27">
      <c r="A27" t="inlineStr">
        <is>
          <t>Статья с разбором, из чего складывается стоимость: https://ceh360.ru/blog/skolko-stoit-programma-dlya-proizvodstva?utm_source=blog&amp;utm_medium=xlsx&amp;utm_campaign=skolko-stoit-programma-dlya-proizvodstva</t>
        </is>
      </c>
    </row>
  </sheetData>
  <dataValidations count="3">
    <dataValidation sqref="B7:D7" showDropDown="0" showInputMessage="0" showErrorMessage="0" allowBlank="1" type="list">
      <formula1>"за компанию,за человека"</formula1>
    </dataValidation>
    <dataValidation sqref="B8:D8" showDropDown="0" showInputMessage="0" showErrorMessage="0" allowBlank="1" type="list">
      <formula1>"все,только офис"</formula1>
    </dataValidation>
    <dataValidation sqref="B11:D11" showDropDown="0" showInputMessage="0" showErrorMessage="0" allowBlank="1" type="list">
      <formula1>"месяц,год"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56" customWidth="1" min="3" max="3"/>
  </cols>
  <sheetData>
    <row r="1">
      <c r="A1" s="1" t="inlineStr">
        <is>
          <t>Скрытая цена ручного учёта</t>
        </is>
      </c>
    </row>
    <row r="2">
      <c r="A2" t="inlineStr">
        <is>
          <t>Сколько стоит время, которое мастер тратит на сбор данных по цеху. 30 минут в день — допущение примера из статьи, не замер: засеките своё.</t>
        </is>
      </c>
    </row>
    <row r="4">
      <c r="A4" t="inlineStr">
        <is>
          <t>Минут в день</t>
        </is>
      </c>
      <c r="B4" s="13" t="n">
        <v>30</v>
      </c>
      <c r="C4" t="inlineStr">
        <is>
          <t>введите: сбор отметок, обзвон, сведение таблиц</t>
        </is>
      </c>
    </row>
    <row r="5">
      <c r="A5" t="inlineStr">
        <is>
          <t>Рабочих дней в месяц</t>
        </is>
      </c>
      <c r="B5" s="13" t="n">
        <v>21</v>
      </c>
      <c r="C5" t="inlineStr">
        <is>
          <t>введите; 21 — как в статье про часовую ставку</t>
        </is>
      </c>
    </row>
    <row r="6">
      <c r="A6" t="inlineStr">
        <is>
          <t>Стоимость часа, ₽/ч</t>
        </is>
      </c>
      <c r="B6" s="14" t="n">
        <v>775</v>
      </c>
      <c r="C6" t="inlineStr">
        <is>
          <t>введите; 775 — самая низкая ставка из той же статьи (раскрой, гибка)</t>
        </is>
      </c>
    </row>
    <row r="8">
      <c r="A8" t="inlineStr">
        <is>
          <t>Часов в месяц</t>
        </is>
      </c>
      <c r="B8" s="15">
        <f>B4*B5/60</f>
        <v/>
      </c>
      <c r="C8" t="inlineStr">
        <is>
          <t>минуты × дни ÷ 60</t>
        </is>
      </c>
    </row>
    <row r="9">
      <c r="A9" t="inlineStr">
        <is>
          <t>Ручной учёт в месяц, ₽</t>
        </is>
      </c>
      <c r="B9" s="12">
        <f>B8*B6</f>
        <v/>
      </c>
      <c r="C9" t="inlineStr">
        <is>
          <t>часы × ставка</t>
        </is>
      </c>
    </row>
    <row r="10">
      <c r="A10" s="10" t="inlineStr">
        <is>
          <t>Ручной учёт за год, ₽</t>
        </is>
      </c>
      <c r="B10" s="16">
        <f>B9*12</f>
        <v/>
      </c>
      <c r="C10" t="inlineStr">
        <is>
          <t>в месяц × 12</t>
        </is>
      </c>
    </row>
    <row r="12">
      <c r="A12" t="inlineStr">
        <is>
          <t>Как посчитать стоимость часа из месячных затрат: https://ceh360.ru/blog/chasovaya-stavka-rabochego?utm_source=blog&amp;utm_medium=xlsx&amp;utm_campaign=skolko-stoit-programma-dlya-proizvodstva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Цех360</dc:creator>
  <dc:title>Калькулятор стоимости программы на год</dc:title>
  <dcterms:created xsi:type="dcterms:W3CDTF">2026-10-27T11:38:55Z</dcterms:created>
  <dcterms:modified xsi:type="dcterms:W3CDTF">2026-10-27T11:38:55Z</dcterms:modified>
</cp:coreProperties>
</file>