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меры" sheetId="1" state="visible" r:id="rId1"/>
    <sheet name="Норма на операци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4">
    <fill>
      <patternFill/>
    </fill>
    <fill>
      <patternFill patternType="gray125"/>
    </fill>
    <fill>
      <patternFill patternType="solid">
        <fgColor rgb="FFEFEDEA"/>
      </patternFill>
    </fill>
    <fill>
      <patternFill patternType="solid">
        <fgColor rgb="FFF7F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0" fontId="3" fillId="0" borderId="0" pivotButton="0" quotePrefix="0" xfId="0"/>
    <xf numFmtId="9" fontId="0" fillId="0" borderId="0" pivotButton="0" quotePrefix="0" xfId="0"/>
    <xf numFmtId="164" fontId="2" fillId="3" borderId="0" pivotButton="0" quotePrefix="0" xfId="0"/>
    <xf numFmtId="1" fontId="0" fillId="0" borderId="0" pivotButton="0" quotePrefix="0" xfId="0"/>
    <xf numFmtId="1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4" customWidth="1" min="3" max="3"/>
    <col width="12" customWidth="1" min="4" max="4"/>
    <col width="12" customWidth="1" min="5" max="5"/>
    <col width="3" customWidth="1" min="6" max="6"/>
    <col width="34" customWidth="1" min="7" max="7"/>
    <col width="14" customWidth="1" min="8" max="8"/>
  </cols>
  <sheetData>
    <row r="1">
      <c r="A1" s="1" t="inlineStr">
        <is>
          <t>Карта хронометража операции</t>
        </is>
      </c>
    </row>
    <row r="2" ht="32" customHeight="1">
      <c r="A2" s="2" t="inlineStr">
        <is>
          <t>Одна операция на одной детали. Белые ячейки — ваши замеры, серые считаются сами. Пример заполнен условными замерами гибки ступени из статьи — замените своими.</t>
        </is>
      </c>
    </row>
    <row r="4">
      <c r="A4" s="3" t="inlineStr">
        <is>
          <t>Операция</t>
        </is>
      </c>
      <c r="C4" t="inlineStr">
        <is>
          <t>Гибка</t>
        </is>
      </c>
    </row>
    <row r="5">
      <c r="A5" s="3" t="inlineStr">
        <is>
          <t>Деталь</t>
        </is>
      </c>
      <c r="C5" t="inlineStr">
        <is>
          <t>Ступень</t>
        </is>
      </c>
    </row>
    <row r="6">
      <c r="A6" s="3" t="inlineStr">
        <is>
          <t>Станок, исполнитель</t>
        </is>
      </c>
      <c r="C6" t="inlineStr"/>
    </row>
    <row r="7">
      <c r="A7" s="3" t="inlineStr">
        <is>
          <t>Дата замеров</t>
        </is>
      </c>
      <c r="C7" t="inlineStr"/>
    </row>
    <row r="9">
      <c r="A9" s="3" t="inlineStr">
        <is>
          <t>Штучное время: одна деталь от взятия заготовки до снятия готовой</t>
        </is>
      </c>
    </row>
    <row r="10">
      <c r="A10" s="4" t="inlineStr">
        <is>
          <t>№</t>
        </is>
      </c>
      <c r="B10" s="4" t="inlineStr">
        <is>
          <t>Минуты</t>
        </is>
      </c>
      <c r="C10" s="4" t="inlineStr">
        <is>
          <t>Примечание</t>
        </is>
      </c>
      <c r="D10" s="4" t="inlineStr">
        <is>
          <t>Выброс</t>
        </is>
      </c>
      <c r="E10" s="4" t="inlineStr">
        <is>
          <t>В расчёт</t>
        </is>
      </c>
    </row>
    <row r="11">
      <c r="A11" t="n">
        <v>1</v>
      </c>
      <c r="B11" s="5" t="n">
        <v>28</v>
      </c>
      <c r="D11" s="6">
        <f>IF(B11="","",IF(OR(B11&lt;H15,B11&gt;H16),"выброс",""))</f>
        <v/>
      </c>
      <c r="E11" s="7">
        <f>IF(OR(B11="",D11="выброс"),"",B11)</f>
        <v/>
      </c>
      <c r="G11" s="8" t="inlineStr">
        <is>
          <t>Замеров</t>
        </is>
      </c>
      <c r="H11" s="6">
        <f>COUNT(B11:B22)</f>
        <v/>
      </c>
    </row>
    <row r="12">
      <c r="A12" t="n">
        <v>2</v>
      </c>
      <c r="B12" s="5" t="n">
        <v>31</v>
      </c>
      <c r="D12" s="6">
        <f>IF(B12="","",IF(OR(B12&lt;H15,B12&gt;H16),"выброс",""))</f>
        <v/>
      </c>
      <c r="E12" s="7">
        <f>IF(OR(B12="",D12="выброс"),"",B12)</f>
        <v/>
      </c>
      <c r="G12" s="8" t="inlineStr">
        <is>
          <t>Среднее всех, мин</t>
        </is>
      </c>
      <c r="H12" s="7">
        <f>IF(H11=0,"",AVERAGE(B11:B22))</f>
        <v/>
      </c>
    </row>
    <row r="13">
      <c r="A13" t="n">
        <v>3</v>
      </c>
      <c r="B13" s="5" t="n">
        <v>29</v>
      </c>
      <c r="D13" s="6">
        <f>IF(B13="","",IF(OR(B13&lt;H15,B13&gt;H16),"выброс",""))</f>
        <v/>
      </c>
      <c r="E13" s="7">
        <f>IF(OR(B13="",D13="выброс"),"",B13)</f>
        <v/>
      </c>
      <c r="G13" s="8" t="inlineStr">
        <is>
          <t>Медиана всех, мин</t>
        </is>
      </c>
      <c r="H13" s="7">
        <f>IF(H11=0,"",MEDIAN(B11:B22))</f>
        <v/>
      </c>
    </row>
    <row r="14">
      <c r="A14" t="n">
        <v>4</v>
      </c>
      <c r="B14" s="5" t="n">
        <v>33</v>
      </c>
      <c r="D14" s="6">
        <f>IF(B14="","",IF(OR(B14&lt;H15,B14&gt;H16),"выброс",""))</f>
        <v/>
      </c>
      <c r="E14" s="7">
        <f>IF(OR(B14="",D14="выброс"),"",B14)</f>
        <v/>
      </c>
      <c r="G14" s="8" t="inlineStr">
        <is>
          <t>Допуск от медианы</t>
        </is>
      </c>
      <c r="H14" s="9" t="n">
        <v>0.2</v>
      </c>
    </row>
    <row r="15">
      <c r="A15" t="n">
        <v>5</v>
      </c>
      <c r="B15" s="5" t="n">
        <v>30</v>
      </c>
      <c r="D15" s="6">
        <f>IF(B15="","",IF(OR(B15&lt;H15,B15&gt;H16),"выброс",""))</f>
        <v/>
      </c>
      <c r="E15" s="7">
        <f>IF(OR(B15="",D15="выброс"),"",B15)</f>
        <v/>
      </c>
      <c r="G15" s="8" t="inlineStr">
        <is>
          <t>Нижняя граница, мин</t>
        </is>
      </c>
      <c r="H15" s="7">
        <f>IF(H11=0,"",H13*(1-H14))</f>
        <v/>
      </c>
    </row>
    <row r="16">
      <c r="A16" t="n">
        <v>6</v>
      </c>
      <c r="B16" s="5" t="n">
        <v>27</v>
      </c>
      <c r="D16" s="6">
        <f>IF(B16="","",IF(OR(B16&lt;H15,B16&gt;H16),"выброс",""))</f>
        <v/>
      </c>
      <c r="E16" s="7">
        <f>IF(OR(B16="",D16="выброс"),"",B16)</f>
        <v/>
      </c>
      <c r="G16" s="8" t="inlineStr">
        <is>
          <t>Верхняя граница, мин</t>
        </is>
      </c>
      <c r="H16" s="7">
        <f>IF(H11=0,"",H13*(1+H14))</f>
        <v/>
      </c>
    </row>
    <row r="17">
      <c r="A17" t="n">
        <v>7</v>
      </c>
      <c r="B17" s="5" t="n">
        <v>32</v>
      </c>
      <c r="D17" s="6">
        <f>IF(B17="","",IF(OR(B17&lt;H15,B17&gt;H16),"выброс",""))</f>
        <v/>
      </c>
      <c r="E17" s="7">
        <f>IF(OR(B17="",D17="выброс"),"",B17)</f>
        <v/>
      </c>
      <c r="G17" s="8" t="inlineStr">
        <is>
          <t>Выбросов</t>
        </is>
      </c>
      <c r="H17" s="6">
        <f>COUNTIF(D11:D22,"выброс")</f>
        <v/>
      </c>
    </row>
    <row r="18">
      <c r="A18" t="n">
        <v>8</v>
      </c>
      <c r="B18" s="5" t="n">
        <v>30</v>
      </c>
      <c r="D18" s="6">
        <f>IF(B18="","",IF(OR(B18&lt;H15,B18&gt;H16),"выброс",""))</f>
        <v/>
      </c>
      <c r="E18" s="7">
        <f>IF(OR(B18="",D18="выброс"),"",B18)</f>
        <v/>
      </c>
      <c r="G18" s="8" t="inlineStr">
        <is>
          <t>Осталось в расчёте</t>
        </is>
      </c>
      <c r="H18" s="6">
        <f>COUNT(E11:E22)</f>
        <v/>
      </c>
    </row>
    <row r="19">
      <c r="A19" t="n">
        <v>9</v>
      </c>
      <c r="B19" s="5" t="n">
        <v>44</v>
      </c>
      <c r="C19" t="inlineStr">
        <is>
          <t>долго подбирали лист</t>
        </is>
      </c>
      <c r="D19" s="6">
        <f>IF(B19="","",IF(OR(B19&lt;H15,B19&gt;H16),"выброс",""))</f>
        <v/>
      </c>
      <c r="E19" s="7">
        <f>IF(OR(B19="",D19="выброс"),"",B19)</f>
        <v/>
      </c>
      <c r="G19" s="8" t="inlineStr">
        <is>
          <t>Среднее без выбросов, мин</t>
        </is>
      </c>
      <c r="H19" s="7">
        <f>IF(COUNT(E11:E22)=0,"",AVERAGE(E11:E22))</f>
        <v/>
      </c>
    </row>
    <row r="20">
      <c r="A20" t="n">
        <v>10</v>
      </c>
      <c r="B20" s="5" t="n">
        <v>30</v>
      </c>
      <c r="D20" s="6">
        <f>IF(B20="","",IF(OR(B20&lt;H15,B20&gt;H16),"выброс",""))</f>
        <v/>
      </c>
      <c r="E20" s="7">
        <f>IF(OR(B20="",D20="выброс"),"",B20)</f>
        <v/>
      </c>
      <c r="G20" s="3" t="inlineStr">
        <is>
          <t>ИТОГ — медиана без выбросов, мин</t>
        </is>
      </c>
      <c r="H20" s="10">
        <f>IF(COUNT(E11:E22)=0,"",MEDIAN(E11:E22))</f>
        <v/>
      </c>
    </row>
    <row r="21">
      <c r="A21" t="n">
        <v>11</v>
      </c>
      <c r="B21" s="5" t="n"/>
      <c r="D21" s="6">
        <f>IF(B21="","",IF(OR(B21&lt;H15,B21&gt;H16),"выброс",""))</f>
        <v/>
      </c>
      <c r="E21" s="7">
        <f>IF(OR(B21="",D21="выброс"),"",B21)</f>
        <v/>
      </c>
      <c r="G21" s="8" t="inlineStr">
        <is>
          <t>Проверка</t>
        </is>
      </c>
      <c r="H21" s="6">
        <f>IF(H11=0,"",IF(COUNT(E11:E22)&lt;5,"меньше 5 замеров — норма предварительная, доснимите","замеров достаточно"))</f>
        <v/>
      </c>
    </row>
    <row r="22">
      <c r="A22" t="n">
        <v>12</v>
      </c>
      <c r="B22" s="5" t="n"/>
      <c r="D22" s="6">
        <f>IF(B22="","",IF(OR(B22&lt;H15,B22&gt;H16),"выброс",""))</f>
        <v/>
      </c>
      <c r="E22" s="7">
        <f>IF(OR(B22="",D22="выброс"),"",B22)</f>
        <v/>
      </c>
    </row>
    <row r="24">
      <c r="A24" s="3" t="inlineStr">
        <is>
          <t>Наладка (подготовительно-заключительное время): раз на партию</t>
        </is>
      </c>
    </row>
    <row r="25">
      <c r="A25" s="4" t="inlineStr">
        <is>
          <t>№</t>
        </is>
      </c>
      <c r="B25" s="4" t="inlineStr">
        <is>
          <t>Минуты</t>
        </is>
      </c>
      <c r="C25" s="4" t="inlineStr">
        <is>
          <t>Примечание</t>
        </is>
      </c>
      <c r="D25" s="4" t="inlineStr">
        <is>
          <t>Выброс</t>
        </is>
      </c>
      <c r="E25" s="4" t="inlineStr">
        <is>
          <t>В расчёт</t>
        </is>
      </c>
    </row>
    <row r="26">
      <c r="A26" t="n">
        <v>1</v>
      </c>
      <c r="B26" s="5" t="n">
        <v>145</v>
      </c>
      <c r="D26" s="6">
        <f>IF(B26="","",IF(OR(B26&lt;H30,B26&gt;H31),"выброс",""))</f>
        <v/>
      </c>
      <c r="E26" s="7">
        <f>IF(OR(B26="",D26="выброс"),"",B26)</f>
        <v/>
      </c>
      <c r="G26" s="8" t="inlineStr">
        <is>
          <t>Замеров</t>
        </is>
      </c>
      <c r="H26" s="6">
        <f>COUNT(B26:B31)</f>
        <v/>
      </c>
    </row>
    <row r="27">
      <c r="A27" t="n">
        <v>2</v>
      </c>
      <c r="B27" s="5" t="n">
        <v>150</v>
      </c>
      <c r="D27" s="6">
        <f>IF(B27="","",IF(OR(B27&lt;H30,B27&gt;H31),"выброс",""))</f>
        <v/>
      </c>
      <c r="E27" s="7">
        <f>IF(OR(B27="",D27="выброс"),"",B27)</f>
        <v/>
      </c>
      <c r="G27" s="8" t="inlineStr">
        <is>
          <t>Среднее всех, мин</t>
        </is>
      </c>
      <c r="H27" s="7">
        <f>IF(H26=0,"",AVERAGE(B26:B31))</f>
        <v/>
      </c>
    </row>
    <row r="28">
      <c r="A28" t="n">
        <v>3</v>
      </c>
      <c r="B28" s="5" t="n">
        <v>160</v>
      </c>
      <c r="D28" s="6">
        <f>IF(B28="","",IF(OR(B28&lt;H30,B28&gt;H31),"выброс",""))</f>
        <v/>
      </c>
      <c r="E28" s="7">
        <f>IF(OR(B28="",D28="выброс"),"",B28)</f>
        <v/>
      </c>
      <c r="G28" s="8" t="inlineStr">
        <is>
          <t>Медиана всех, мин</t>
        </is>
      </c>
      <c r="H28" s="7">
        <f>IF(H26=0,"",MEDIAN(B26:B31))</f>
        <v/>
      </c>
    </row>
    <row r="29">
      <c r="A29" t="n">
        <v>4</v>
      </c>
      <c r="B29" s="5" t="n">
        <v>145</v>
      </c>
      <c r="D29" s="6">
        <f>IF(B29="","",IF(OR(B29&lt;H30,B29&gt;H31),"выброс",""))</f>
        <v/>
      </c>
      <c r="E29" s="7">
        <f>IF(OR(B29="",D29="выброс"),"",B29)</f>
        <v/>
      </c>
      <c r="G29" s="8" t="inlineStr">
        <is>
          <t>Допуск от медианы</t>
        </is>
      </c>
      <c r="H29" s="9" t="n">
        <v>0.2</v>
      </c>
    </row>
    <row r="30">
      <c r="A30" t="n">
        <v>5</v>
      </c>
      <c r="B30" s="5" t="n">
        <v>150</v>
      </c>
      <c r="D30" s="6">
        <f>IF(B30="","",IF(OR(B30&lt;H30,B30&gt;H31),"выброс",""))</f>
        <v/>
      </c>
      <c r="E30" s="7">
        <f>IF(OR(B30="",D30="выброс"),"",B30)</f>
        <v/>
      </c>
      <c r="G30" s="8" t="inlineStr">
        <is>
          <t>Нижняя граница, мин</t>
        </is>
      </c>
      <c r="H30" s="7">
        <f>IF(H26=0,"",H28*(1-H29))</f>
        <v/>
      </c>
    </row>
    <row r="31">
      <c r="A31" t="n">
        <v>6</v>
      </c>
      <c r="B31" s="5" t="n"/>
      <c r="D31" s="6">
        <f>IF(B31="","",IF(OR(B31&lt;H30,B31&gt;H31),"выброс",""))</f>
        <v/>
      </c>
      <c r="E31" s="7">
        <f>IF(OR(B31="",D31="выброс"),"",B31)</f>
        <v/>
      </c>
      <c r="G31" s="8" t="inlineStr">
        <is>
          <t>Верхняя граница, мин</t>
        </is>
      </c>
      <c r="H31" s="7">
        <f>IF(H26=0,"",H28*(1+H29))</f>
        <v/>
      </c>
    </row>
    <row r="32">
      <c r="G32" s="8" t="inlineStr">
        <is>
          <t>Выбросов</t>
        </is>
      </c>
      <c r="H32" s="6">
        <f>COUNTIF(D26:D31,"выброс")</f>
        <v/>
      </c>
    </row>
    <row r="33">
      <c r="G33" s="8" t="inlineStr">
        <is>
          <t>Осталось в расчёте</t>
        </is>
      </c>
      <c r="H33" s="6">
        <f>COUNT(E26:E31)</f>
        <v/>
      </c>
    </row>
    <row r="34">
      <c r="G34" s="8" t="inlineStr">
        <is>
          <t>Среднее без выбросов, мин</t>
        </is>
      </c>
      <c r="H34" s="7">
        <f>IF(COUNT(E26:E31)=0,"",AVERAGE(E26:E31))</f>
        <v/>
      </c>
    </row>
    <row r="35">
      <c r="G35" s="3" t="inlineStr">
        <is>
          <t>ИТОГ — медиана без выбросов, мин</t>
        </is>
      </c>
      <c r="H35" s="10">
        <f>IF(COUNT(E26:E31)=0,"",MEDIAN(E26:E31))</f>
        <v/>
      </c>
    </row>
    <row r="36">
      <c r="G36" s="8" t="inlineStr">
        <is>
          <t>Проверка</t>
        </is>
      </c>
      <c r="H36" s="6">
        <f>IF(H26=0,"",IF(COUNT(E26:E31)&lt;5,"меньше 5 замеров — норма предварительная, доснимите","замеров достаточно"))</f>
        <v/>
      </c>
    </row>
  </sheetData>
  <mergeCells count="5">
    <mergeCell ref="A4:B4"/>
    <mergeCell ref="A7:B7"/>
    <mergeCell ref="A2:H2"/>
    <mergeCell ref="A5:B5"/>
    <mergeCell ref="A6:B6"/>
  </mergeCells>
  <dataValidations count="2">
    <dataValidation sqref="B11:B22" showDropDown="0" showInputMessage="0" showErrorMessage="1" allowBlank="1" error="Минуты — число больше нуля" type="decimal" operator="greaterThan">
      <formula1>0</formula1>
    </dataValidation>
    <dataValidation sqref="B26:B31" showDropDown="0" showInputMessage="0" showErrorMessage="1" allowBlank="1" error="Минуты — число больше нуля" type="decimal" operator="greaterThan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46" customWidth="1" min="3" max="3"/>
  </cols>
  <sheetData>
    <row r="1">
      <c r="A1" s="1" t="inlineStr">
        <is>
          <t>Норма на операцию заказа</t>
        </is>
      </c>
    </row>
    <row r="2">
      <c r="A2" s="2" t="inlineStr">
        <is>
          <t>Штучное время и наладка берутся с листа «Замеры». Введите количество деталей и длину смены.</t>
        </is>
      </c>
    </row>
    <row r="4">
      <c r="A4" s="8" t="inlineStr">
        <is>
          <t>Штучное время, мин</t>
        </is>
      </c>
      <c r="B4" s="7">
        <f>'Замеры'!H20</f>
        <v/>
      </c>
      <c r="C4" t="inlineStr">
        <is>
          <t>с листа «Замеры»</t>
        </is>
      </c>
    </row>
    <row r="5">
      <c r="A5" s="8" t="inlineStr">
        <is>
          <t>Наладка, мин</t>
        </is>
      </c>
      <c r="B5" s="7">
        <f>'Замеры'!H35</f>
        <v/>
      </c>
      <c r="C5" t="inlineStr">
        <is>
          <t>с листа «Замеры», раз на партию</t>
        </is>
      </c>
    </row>
    <row r="6">
      <c r="A6" s="8" t="inlineStr">
        <is>
          <t>Количество деталей, шт</t>
        </is>
      </c>
      <c r="B6" s="11" t="n">
        <v>12</v>
      </c>
      <c r="C6" t="inlineStr">
        <is>
          <t>введите</t>
        </is>
      </c>
    </row>
    <row r="8">
      <c r="A8" s="8" t="inlineStr">
        <is>
          <t>Норма на операцию, мин</t>
        </is>
      </c>
      <c r="B8" s="7">
        <f>B5+B6*B4</f>
        <v/>
      </c>
      <c r="C8" t="inlineStr">
        <is>
          <t>наладка + количество × штучное</t>
        </is>
      </c>
    </row>
    <row r="9">
      <c r="A9" s="3" t="inlineStr">
        <is>
          <t>Норма на операцию, ч — вписать в программу</t>
        </is>
      </c>
      <c r="B9" s="10">
        <f>B8/60</f>
        <v/>
      </c>
      <c r="C9" t="inlineStr">
        <is>
          <t>итог на операцию в часах</t>
        </is>
      </c>
    </row>
    <row r="10">
      <c r="A10" s="8" t="inlineStr">
        <is>
          <t>Если наладку разделить на штуки, мин/шт</t>
        </is>
      </c>
      <c r="B10" s="7">
        <f>IF(B6&gt;0,B8/B6,"")</f>
        <v/>
      </c>
      <c r="C10" t="inlineStr">
        <is>
          <t>так считать нельзя: зависит от размера партии</t>
        </is>
      </c>
    </row>
    <row r="12">
      <c r="A12" s="8" t="inlineStr">
        <is>
          <t>Длина смены, мин</t>
        </is>
      </c>
      <c r="B12" s="11" t="n">
        <v>480</v>
      </c>
      <c r="C12" t="inlineStr">
        <is>
          <t>введите: 8 ч = 480 мин</t>
        </is>
      </c>
    </row>
    <row r="13">
      <c r="A13" s="8" t="inlineStr">
        <is>
          <t>Норма выработки без наладки, шт за смену</t>
        </is>
      </c>
      <c r="B13" s="12">
        <f>INT(B12/B4)</f>
        <v/>
      </c>
      <c r="C13" t="inlineStr">
        <is>
          <t>смена ÷ штучное время</t>
        </is>
      </c>
    </row>
    <row r="14">
      <c r="A14" s="3" t="inlineStr">
        <is>
          <t>Норма выработки с наладкой в начале смены, шт</t>
        </is>
      </c>
      <c r="B14" s="12">
        <f>INT((B12-B5)/B4)</f>
        <v/>
      </c>
      <c r="C14" t="inlineStr">
        <is>
          <t>(смена − наладка) ÷ штучное время</t>
        </is>
      </c>
    </row>
    <row r="17" ht="32" customHeight="1">
      <c r="A17" s="2" t="inlineStr">
        <is>
          <t>Как норма на операцию работает в Цех360 — итог в часах вписывают в маршрут изделия, от него строится Гант: https://ceh360.ru/planirovanie-proizvodstva?utm_source=blog&amp;utm_medium=xlsx&amp;utm_campaign=norma-vremeni-na-operaciyu</t>
        </is>
      </c>
    </row>
    <row r="18">
      <c r="A18" s="2" t="inlineStr">
        <is>
          <t>Статья с разбором замеров и выбросов: https://ceh360.ru/blog/norma-vremeni-na-operaciyu?utm_source=blog&amp;utm_medium=xlsx&amp;utm_campaign=norma-vremeni-na-operaciyu</t>
        </is>
      </c>
    </row>
  </sheetData>
  <mergeCells count="3">
    <mergeCell ref="A17:C17"/>
    <mergeCell ref="A18:C18"/>
    <mergeCell ref="A2:C2"/>
  </mergeCells>
  <dataValidations count="1">
    <dataValidation sqref="B6 B12" showDropDown="0" showInputMessage="0" showErrorMessage="1" allowBlank="0" error="Число больше нуля" type="decimal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2026-10-25T10:45:18Z</dcterms:created>
  <dcterms:modified xsi:type="dcterms:W3CDTF">2026-10-25T10:45:18Z</dcterms:modified>
</cp:coreProperties>
</file>