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Номенклатура" sheetId="1" state="visible" r:id="rId1"/>
    <sheet name="Пересчёт" sheetId="2" state="visible" r:id="rId2"/>
    <sheet name="Приход" sheetId="3" state="visible" r:id="rId3"/>
    <sheet name="Расход" sheetId="4" state="visible" r:id="rId4"/>
    <sheet name="Остатки" sheetId="5" state="visible" r:id="rId5"/>
    <sheet name="Как пользоваться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808080"/>
    </font>
  </fonts>
  <fills count="5">
    <fill>
      <patternFill/>
    </fill>
    <fill>
      <patternFill patternType="gray125"/>
    </fill>
    <fill>
      <patternFill patternType="solid">
        <fgColor rgb="00EFEDEA"/>
      </patternFill>
    </fill>
    <fill>
      <patternFill patternType="solid">
        <fgColor rgb="00F7F6F5"/>
      </patternFill>
    </fill>
    <fill>
      <patternFill patternType="solid">
        <fgColor rgb="00FBE4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1" fontId="0" fillId="3" borderId="0" pivotButton="0" quotePrefix="0" xfId="0"/>
    <xf numFmtId="0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0" fontId="3" fillId="0" borderId="0" pivotButton="0" quotePrefix="0" xfId="0"/>
    <xf numFmtId="2" fontId="0" fillId="3" borderId="0" pivotButton="0" quotePrefix="0" xfId="0"/>
    <xf numFmtId="0" fontId="0" fillId="4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15" customWidth="1" min="4" max="4"/>
    <col width="14" customWidth="1" min="5" max="5"/>
    <col width="11" customWidth="1" min="6" max="6"/>
    <col width="16" customWidth="1" min="7" max="7"/>
  </cols>
  <sheetData>
    <row r="1">
      <c r="A1" s="1" t="inlineStr">
        <is>
          <t>Номенклатура металла</t>
        </is>
      </c>
    </row>
    <row r="3" ht="30" customHeight="1">
      <c r="A3" s="2" t="inlineStr">
        <is>
          <t>Материал</t>
        </is>
      </c>
      <c r="B3" s="2" t="inlineStr">
        <is>
          <t>Толщина/размер</t>
        </is>
      </c>
      <c r="C3" s="2" t="inlineStr">
        <is>
          <t>Единица учёта</t>
        </is>
      </c>
      <c r="D3" s="2" t="inlineStr">
        <is>
          <t>Масса единицы, кг</t>
        </is>
      </c>
      <c r="E3" s="2" t="inlineStr">
        <is>
          <t>Цена за единицу</t>
        </is>
      </c>
      <c r="F3" s="2" t="inlineStr">
        <is>
          <t>Цена за кг</t>
        </is>
      </c>
      <c r="G3" s="2" t="inlineStr">
        <is>
          <t>Минимальный остаток</t>
        </is>
      </c>
    </row>
    <row r="4">
      <c r="A4" t="inlineStr">
        <is>
          <t>Лист 1,5 оцинковка</t>
        </is>
      </c>
      <c r="B4" t="inlineStr">
        <is>
          <t>1250×2500 мм</t>
        </is>
      </c>
      <c r="C4" t="inlineStr">
        <is>
          <t>лист</t>
        </is>
      </c>
      <c r="D4" t="n">
        <v>36.8</v>
      </c>
      <c r="E4" t="n">
        <v>4200</v>
      </c>
      <c r="F4" s="3">
        <f>E4/D4</f>
        <v/>
      </c>
      <c r="G4" t="n">
        <v>10</v>
      </c>
    </row>
    <row r="5">
      <c r="A5" t="inlineStr">
        <is>
          <t>Труба 40×20×2</t>
        </is>
      </c>
      <c r="B5" t="inlineStr">
        <is>
          <t>40×20×2 мм</t>
        </is>
      </c>
      <c r="C5" t="inlineStr">
        <is>
          <t>м</t>
        </is>
      </c>
      <c r="D5" t="n">
        <v>1.758</v>
      </c>
      <c r="E5" t="n">
        <v>195</v>
      </c>
      <c r="F5" s="3">
        <f>E5/D5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3" customWidth="1" min="3" max="3"/>
    <col width="20" customWidth="1" min="4" max="4"/>
    <col width="18" customWidth="1" min="5" max="5"/>
    <col width="15" customWidth="1" min="6" max="6"/>
    <col width="18" customWidth="1" min="7" max="7"/>
  </cols>
  <sheetData>
    <row r="1">
      <c r="A1" s="1" t="inlineStr">
        <is>
          <t>Пересчёт: тонна ↔ складская единица</t>
        </is>
      </c>
    </row>
    <row r="3" ht="30" customHeight="1">
      <c r="A3" s="2" t="inlineStr">
        <is>
          <t>Материал</t>
        </is>
      </c>
      <c r="B3" s="2" t="inlineStr">
        <is>
          <t>Масса единицы, кг</t>
        </is>
      </c>
      <c r="C3" s="2" t="inlineStr">
        <is>
          <t>Тонн на складе</t>
        </is>
      </c>
      <c r="D3" s="2" t="inlineStr">
        <is>
          <t>Единиц в тоннах (формула)</t>
        </is>
      </c>
      <c r="E3" s="2" t="inlineStr">
        <is>
          <t>До целого (округление)</t>
        </is>
      </c>
      <c r="F3" s="2" t="inlineStr">
        <is>
          <t>Единиц на складе</t>
        </is>
      </c>
      <c r="G3" s="2" t="inlineStr">
        <is>
          <t>Тонн из единиц (формула)</t>
        </is>
      </c>
    </row>
    <row r="4">
      <c r="A4" t="inlineStr">
        <is>
          <t>Лист 1,5 оцинковка</t>
        </is>
      </c>
      <c r="B4" s="4">
        <f>Номенклатура!D4</f>
        <v/>
      </c>
      <c r="C4" t="n">
        <v>1</v>
      </c>
      <c r="D4" s="5">
        <f>C4*1000/B4</f>
        <v/>
      </c>
      <c r="E4" s="3">
        <f>ROUND(D4,0)</f>
        <v/>
      </c>
      <c r="F4" t="n">
        <v>27</v>
      </c>
      <c r="G4" s="6">
        <f>F4*B4/1000</f>
        <v/>
      </c>
    </row>
    <row r="5">
      <c r="A5" t="inlineStr">
        <is>
          <t>Труба 40×20×2</t>
        </is>
      </c>
      <c r="B5" s="4">
        <f>Номенклатура!D5</f>
        <v/>
      </c>
      <c r="C5" t="n">
        <v>1</v>
      </c>
      <c r="D5" s="3">
        <f>C5*1000/B5</f>
        <v/>
      </c>
      <c r="E5" s="3">
        <f>ROUND(D5,0)</f>
        <v/>
      </c>
      <c r="F5" t="n">
        <v>569</v>
      </c>
      <c r="G5" s="6">
        <f>F5*B5/1000</f>
        <v/>
      </c>
    </row>
    <row r="7">
      <c r="A7" s="7" t="inlineStr">
        <is>
          <t>Листа или метра дробной длины не бывает: колонка «До целого» — реальное количество целых единиц, остаток уходит в обрезок.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15" customWidth="1" min="3" max="3"/>
    <col width="14" customWidth="1" min="4" max="4"/>
    <col width="22" customWidth="1" min="5" max="5"/>
    <col width="20" customWidth="1" min="6" max="6"/>
    <col width="12" customWidth="1" min="7" max="7"/>
    <col width="14" customWidth="1" min="8" max="8"/>
  </cols>
  <sheetData>
    <row r="1">
      <c r="A1" s="1" t="inlineStr">
        <is>
          <t>Приход: заявка «Металлобазе»</t>
        </is>
      </c>
    </row>
    <row r="3" ht="30" customHeight="1">
      <c r="A3" s="2" t="inlineStr">
        <is>
          <t>Дата</t>
        </is>
      </c>
      <c r="B3" s="2" t="inlineStr">
        <is>
          <t>Материал</t>
        </is>
      </c>
      <c r="C3" s="2" t="inlineStr">
        <is>
          <t>Кол-во в накладной</t>
        </is>
      </c>
      <c r="D3" s="2" t="inlineStr">
        <is>
          <t>Единица накладной</t>
        </is>
      </c>
      <c r="E3" s="2" t="inlineStr">
        <is>
          <t>Кол-во в единицах учёта (формула)</t>
        </is>
      </c>
      <c r="F3" s="2" t="inlineStr">
        <is>
          <t>До целого (факт по складу)</t>
        </is>
      </c>
      <c r="G3" s="2" t="inlineStr">
        <is>
          <t>Сумма</t>
        </is>
      </c>
      <c r="H3" s="2" t="inlineStr">
        <is>
          <t>Поставщик</t>
        </is>
      </c>
    </row>
    <row r="4">
      <c r="A4" t="inlineStr">
        <is>
          <t>21.08.2026</t>
        </is>
      </c>
      <c r="B4" t="inlineStr">
        <is>
          <t>Лист 1,5 оцинковка</t>
        </is>
      </c>
      <c r="C4" t="n">
        <v>0.147</v>
      </c>
      <c r="D4" t="inlineStr">
        <is>
          <t>т</t>
        </is>
      </c>
      <c r="E4" s="8">
        <f>C4*1000/Номенклатура!D4</f>
        <v/>
      </c>
      <c r="F4" s="4" t="n">
        <v>4</v>
      </c>
      <c r="G4" t="n">
        <v>16800</v>
      </c>
      <c r="H4" t="inlineStr">
        <is>
          <t>Металлобаза</t>
        </is>
      </c>
    </row>
    <row r="6">
      <c r="A6" s="7" t="inlineStr">
        <is>
          <t>Вес в накладной поставщик округлил при взвешивании: обратный пересчёт 0,147 т даёт 3,99 листа, а не 4. На склад заводится «До целого» — то, что реально отсчитано, а не пересчитанный вес.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12" customWidth="1" min="3" max="3"/>
    <col width="10" customWidth="1" min="4" max="4"/>
    <col width="18" customWidth="1" min="5" max="5"/>
  </cols>
  <sheetData>
    <row r="1">
      <c r="A1" s="1" t="inlineStr">
        <is>
          <t>Расход: заказ 26-031</t>
        </is>
      </c>
    </row>
    <row r="3" ht="30" customHeight="1">
      <c r="A3" s="2" t="inlineStr">
        <is>
          <t>Дата</t>
        </is>
      </c>
      <c r="B3" s="2" t="inlineStr">
        <is>
          <t>Материал</t>
        </is>
      </c>
      <c r="C3" s="2" t="inlineStr">
        <is>
          <t>Количество</t>
        </is>
      </c>
      <c r="D3" s="2" t="inlineStr">
        <is>
          <t>Заказ</t>
        </is>
      </c>
      <c r="E3" s="2" t="inlineStr">
        <is>
          <t>Масса (формула), кг</t>
        </is>
      </c>
    </row>
    <row r="4">
      <c r="A4" t="inlineStr">
        <is>
          <t>22.08.2026</t>
        </is>
      </c>
      <c r="B4" t="inlineStr">
        <is>
          <t>Лист 1,5 оцинковка</t>
        </is>
      </c>
      <c r="C4" t="n">
        <v>14</v>
      </c>
      <c r="D4" t="inlineStr">
        <is>
          <t>26-031</t>
        </is>
      </c>
      <c r="E4" s="3">
        <f>C4*Номенклатура!D4</f>
        <v/>
      </c>
    </row>
    <row r="5">
      <c r="A5" t="inlineStr">
        <is>
          <t>22.08.2026</t>
        </is>
      </c>
      <c r="B5" t="inlineStr">
        <is>
          <t>Труба 40×20×2</t>
        </is>
      </c>
      <c r="C5" t="n">
        <v>96</v>
      </c>
      <c r="D5" t="inlineStr">
        <is>
          <t>26-031</t>
        </is>
      </c>
      <c r="E5" s="3">
        <f>C5*Номенклатура!D5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6" customWidth="1" min="4" max="4"/>
    <col width="10" customWidth="1" min="5" max="5"/>
    <col width="15" customWidth="1" min="6" max="6"/>
  </cols>
  <sheetData>
    <row r="1">
      <c r="A1" s="1" t="inlineStr">
        <is>
          <t>Остатки на складе</t>
        </is>
      </c>
    </row>
    <row r="3" ht="30" customHeight="1">
      <c r="A3" s="2" t="inlineStr">
        <is>
          <t>Материал</t>
        </is>
      </c>
      <c r="B3" s="2" t="inlineStr">
        <is>
          <t>Приход</t>
        </is>
      </c>
      <c r="C3" s="2" t="inlineStr">
        <is>
          <t>Расход</t>
        </is>
      </c>
      <c r="D3" s="2" t="inlineStr">
        <is>
          <t>Остаток (формула)</t>
        </is>
      </c>
      <c r="E3" s="2" t="inlineStr">
        <is>
          <t>Минимум</t>
        </is>
      </c>
      <c r="F3" s="2" t="inlineStr">
        <is>
          <t>Ниже минимума</t>
        </is>
      </c>
    </row>
    <row r="4">
      <c r="A4" t="inlineStr">
        <is>
          <t>Лист 1,5 оцинковка</t>
        </is>
      </c>
      <c r="B4" t="n">
        <v>20</v>
      </c>
      <c r="C4" s="4">
        <f>Расход!C4</f>
        <v/>
      </c>
      <c r="D4" s="4">
        <f>B4-C4</f>
        <v/>
      </c>
      <c r="E4" s="4">
        <f>Номенклатура!G4</f>
        <v/>
      </c>
      <c r="F4" s="9">
        <f>IF(D4&lt;E4,"ниже","")</f>
        <v/>
      </c>
    </row>
    <row r="5">
      <c r="A5" t="inlineStr">
        <is>
          <t>Труба 40×20×2</t>
        </is>
      </c>
      <c r="B5" t="n">
        <v>182</v>
      </c>
      <c r="C5" s="4">
        <f>Расход!C5</f>
        <v/>
      </c>
      <c r="D5" s="4">
        <f>B5-C5</f>
        <v/>
      </c>
      <c r="F5" s="9">
        <f>IF(AND(E5&lt;&gt;"",D5&lt;E5),"ниже","")</f>
        <v/>
      </c>
    </row>
    <row r="6">
      <c r="A6" t="inlineStr">
        <is>
          <t>Краска RAL 9005</t>
        </is>
      </c>
      <c r="B6" t="n">
        <v>10.2</v>
      </c>
      <c r="C6" t="n">
        <v>6</v>
      </c>
      <c r="D6" s="4">
        <f>B6-C6</f>
        <v/>
      </c>
      <c r="E6" t="n">
        <v>6</v>
      </c>
      <c r="F6" s="9">
        <f>IF(D6&lt;E6,"ниже","")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>
      <c r="A1" s="1" t="inlineStr">
        <is>
          <t>Как пользоваться учётом металла</t>
        </is>
      </c>
    </row>
    <row r="4">
      <c r="A4" t="n">
        <v>1</v>
      </c>
      <c r="B4" s="10" t="inlineStr">
        <is>
          <t>На листе «Номенклатура» впишите материал, толщину или размер, единицу учёта (лист, метр, кг) и массу одной единицы — цена за кг посчитается сама.</t>
        </is>
      </c>
    </row>
    <row r="5">
      <c r="A5" t="n">
        <v>2</v>
      </c>
      <c r="B5" s="10" t="inlineStr">
        <is>
          <t>Лист «Пересчёт» переводит тонны из накладной в листы или метры и обратно — впишите массу один раз, дальше формула работает на любое количество тонн.</t>
        </is>
      </c>
    </row>
    <row r="6">
      <c r="A6" t="n">
        <v>3</v>
      </c>
      <c r="B6" s="10" t="inlineStr">
        <is>
          <t>На листе «Приход» количество из накладной в тоннах переводится в складскую единицу формулой — на склад заводите уже эту колонку, не тонны.</t>
        </is>
      </c>
    </row>
    <row r="7">
      <c r="A7" t="n">
        <v>4</v>
      </c>
      <c r="B7" s="10" t="inlineStr">
        <is>
          <t>Лист «Расход» списывает материал в заказ в складской единице; масса считается формулой только для справки, в остатке не участвует.</t>
        </is>
      </c>
    </row>
    <row r="8">
      <c r="A8" t="n">
        <v>5</v>
      </c>
      <c r="B8" s="10" t="inlineStr">
        <is>
          <t>Лист «Остатки» сравнивает то, что осталось, с минимальным запасом и подсвечивает позиции, которые пора заказывать.</t>
        </is>
      </c>
    </row>
    <row r="10">
      <c r="B10" s="10" t="inlineStr">
        <is>
          <t>Когда позиций становится много и накладные приходят каждую неделю — посмотрите Цех360: https://ceh360.ru/?utm_source=blog&amp;utm_medium=xlsx&amp;utm_campaign=uchet-metalla-na-proizvodstve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2026-10-08T06:56:25Z</dcterms:created>
  <dcterms:modified xsi:type="dcterms:W3CDTF">2026-10-08T06:56:25Z</dcterms:modified>
</cp:coreProperties>
</file>